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2" i="1"/>
  <c r="I3"/>
  <c r="I4"/>
  <c r="I5"/>
  <c r="I6"/>
  <c r="I7"/>
  <c r="I8"/>
  <c r="I9"/>
  <c r="I11"/>
  <c r="I12"/>
  <c r="I13"/>
  <c r="I14"/>
  <c r="I15"/>
  <c r="I16"/>
  <c r="H2"/>
  <c r="H3"/>
  <c r="H4"/>
  <c r="H5"/>
  <c r="H6"/>
  <c r="H7"/>
  <c r="H8"/>
  <c r="H9"/>
  <c r="H10"/>
  <c r="I10" s="1"/>
  <c r="H11"/>
  <c r="H12"/>
  <c r="H13"/>
  <c r="H14"/>
  <c r="H15"/>
  <c r="H16"/>
  <c r="G15"/>
  <c r="G14"/>
  <c r="G13"/>
  <c r="G12"/>
  <c r="G11"/>
  <c r="G9"/>
  <c r="G7"/>
  <c r="G6"/>
  <c r="G4"/>
  <c r="G3"/>
  <c r="G2"/>
</calcChain>
</file>

<file path=xl/sharedStrings.xml><?xml version="1.0" encoding="utf-8"?>
<sst xmlns="http://schemas.openxmlformats.org/spreadsheetml/2006/main" count="10" uniqueCount="10">
  <si>
    <t>L.p.</t>
  </si>
  <si>
    <t>nr indexu</t>
  </si>
  <si>
    <t>pkt aktywnosc</t>
  </si>
  <si>
    <t xml:space="preserve">nieobecnosci </t>
  </si>
  <si>
    <t>kol1</t>
  </si>
  <si>
    <t>kol2</t>
  </si>
  <si>
    <t>kol3</t>
  </si>
  <si>
    <t>suma</t>
  </si>
  <si>
    <t>procentowo</t>
  </si>
  <si>
    <t>proponowana ocena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</si>
</sst>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0" fillId="0" borderId="5" xfId="0" applyNumberFormat="1" applyBorder="1" applyAlignment="1">
      <alignment horizontal="center"/>
    </xf>
    <xf numFmtId="0" fontId="0" fillId="0" borderId="5" xfId="0" applyBorder="1"/>
    <xf numFmtId="0" fontId="0" fillId="0" borderId="5" xfId="0" applyNumberFormat="1" applyBorder="1"/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0" fillId="0" borderId="6" xfId="0" applyNumberFormat="1" applyBorder="1" applyAlignment="1">
      <alignment horizontal="center"/>
    </xf>
    <xf numFmtId="0" fontId="0" fillId="0" borderId="6" xfId="0" applyBorder="1"/>
    <xf numFmtId="0" fontId="0" fillId="0" borderId="6" xfId="0" applyNumberFormat="1" applyBorder="1"/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 wrapText="1"/>
    </xf>
    <xf numFmtId="0" fontId="0" fillId="0" borderId="7" xfId="0" applyNumberFormat="1" applyBorder="1" applyAlignment="1">
      <alignment horizontal="center"/>
    </xf>
    <xf numFmtId="0" fontId="0" fillId="0" borderId="7" xfId="0" applyBorder="1"/>
    <xf numFmtId="0" fontId="0" fillId="0" borderId="7" xfId="0" applyNumberFormat="1" applyBorder="1"/>
    <xf numFmtId="0" fontId="0" fillId="0" borderId="8" xfId="0" applyBorder="1"/>
    <xf numFmtId="9" fontId="0" fillId="0" borderId="6" xfId="0" applyNumberFormat="1" applyBorder="1" applyAlignment="1">
      <alignment horizontal="center"/>
    </xf>
    <xf numFmtId="0" fontId="0" fillId="2" borderId="6" xfId="0" applyFill="1" applyBorder="1"/>
  </cellXfs>
  <cellStyles count="1">
    <cellStyle name="Normal" xfId="0" builtinId="0"/>
  </cellStyles>
  <dxfs count="13">
    <dxf>
      <fill>
        <patternFill patternType="solid">
          <fgColor indexed="64"/>
          <bgColor rgb="FFFFFF0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3" formatCode="0%"/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bottom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1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medium">
          <color indexed="64"/>
        </top>
        <bottom style="thin">
          <color indexed="64"/>
        </bottom>
      </border>
    </dxf>
    <dxf>
      <border outline="0">
        <bottom style="medium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1:J16" totalsRowShown="0" headerRowDxfId="12" headerRowBorderDxfId="11" tableBorderDxfId="10">
  <autoFilter ref="A1:J16">
    <filterColumn colId="9"/>
  </autoFilter>
  <tableColumns count="10">
    <tableColumn id="1" name="L.p." dataDxfId="9"/>
    <tableColumn id="3" name="nr indexu" dataDxfId="8"/>
    <tableColumn id="4" name="pkt aktywnosc" dataDxfId="7"/>
    <tableColumn id="5" name="nieobecnosci " dataDxfId="6"/>
    <tableColumn id="6" name="kol1" dataDxfId="5"/>
    <tableColumn id="7" name="kol2" dataDxfId="4"/>
    <tableColumn id="9" name="kol3" dataDxfId="3"/>
    <tableColumn id="10" name="suma" dataDxfId="2">
      <calculatedColumnFormula>Table1[[#This Row],[kol3]]+Table1[[#This Row],[kol2]]+Table1[[#This Row],[kol1]]+Table1[[#This Row],[pkt aktywnosc]]</calculatedColumnFormula>
    </tableColumn>
    <tableColumn id="8" name="procentowo" dataDxfId="1">
      <calculatedColumnFormula>Table1[[#This Row],[suma]]/90</calculatedColumnFormula>
    </tableColumn>
    <tableColumn id="2" name="proponowana ocena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G11" sqref="G11"/>
    </sheetView>
  </sheetViews>
  <sheetFormatPr defaultRowHeight="15"/>
  <cols>
    <col min="1" max="1" width="6.42578125" bestFit="1" customWidth="1"/>
  </cols>
  <sheetData>
    <row r="1" spans="1:10" ht="15.75" thickBo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4" t="s">
        <v>7</v>
      </c>
      <c r="I1" s="20" t="s">
        <v>8</v>
      </c>
      <c r="J1" s="20" t="s">
        <v>9</v>
      </c>
    </row>
    <row r="2" spans="1:10">
      <c r="A2" s="5">
        <v>1</v>
      </c>
      <c r="B2" s="6">
        <v>271400</v>
      </c>
      <c r="C2" s="7">
        <v>10.5</v>
      </c>
      <c r="D2" s="8"/>
      <c r="E2" s="8">
        <v>15</v>
      </c>
      <c r="F2" s="8">
        <v>6</v>
      </c>
      <c r="G2" s="8">
        <f>7+3+1+6</f>
        <v>17</v>
      </c>
      <c r="H2" s="9">
        <f>Table1[[#This Row],[kol3]]+Table1[[#This Row],[kol2]]+Table1[[#This Row],[kol1]]+Table1[[#This Row],[pkt aktywnosc]]</f>
        <v>48.5</v>
      </c>
      <c r="I2" s="21">
        <f>Table1[[#This Row],[suma]]/90</f>
        <v>0.53888888888888886</v>
      </c>
      <c r="J2" s="22">
        <v>3</v>
      </c>
    </row>
    <row r="3" spans="1:10">
      <c r="A3" s="10">
        <v>2</v>
      </c>
      <c r="B3" s="11">
        <v>276326</v>
      </c>
      <c r="C3" s="12">
        <v>1</v>
      </c>
      <c r="D3" s="13"/>
      <c r="E3" s="13">
        <v>18</v>
      </c>
      <c r="F3" s="13">
        <v>17</v>
      </c>
      <c r="G3" s="13">
        <f>2+0+0+3</f>
        <v>5</v>
      </c>
      <c r="H3" s="14">
        <f>Table1[[#This Row],[kol3]]+Table1[[#This Row],[kol2]]+Table1[[#This Row],[kol1]]+Table1[[#This Row],[pkt aktywnosc]]</f>
        <v>41</v>
      </c>
      <c r="I3" s="21">
        <f>Table1[[#This Row],[suma]]/90</f>
        <v>0.45555555555555555</v>
      </c>
      <c r="J3" s="13">
        <v>2</v>
      </c>
    </row>
    <row r="4" spans="1:10">
      <c r="A4" s="10">
        <v>3</v>
      </c>
      <c r="B4" s="11">
        <v>266975</v>
      </c>
      <c r="C4" s="12">
        <v>2</v>
      </c>
      <c r="D4" s="13"/>
      <c r="E4" s="13">
        <v>8</v>
      </c>
      <c r="F4" s="13"/>
      <c r="G4" s="13">
        <f>0</f>
        <v>0</v>
      </c>
      <c r="H4" s="14">
        <f>Table1[[#This Row],[kol3]]+Table1[[#This Row],[kol2]]+Table1[[#This Row],[kol1]]+Table1[[#This Row],[pkt aktywnosc]]</f>
        <v>10</v>
      </c>
      <c r="I4" s="21">
        <f>Table1[[#This Row],[suma]]/90</f>
        <v>0.1111111111111111</v>
      </c>
      <c r="J4" s="13">
        <v>2</v>
      </c>
    </row>
    <row r="5" spans="1:10">
      <c r="A5" s="10">
        <v>4</v>
      </c>
      <c r="B5" s="11">
        <v>276331</v>
      </c>
      <c r="C5" s="12">
        <v>1</v>
      </c>
      <c r="D5" s="13"/>
      <c r="E5" s="13">
        <v>15</v>
      </c>
      <c r="F5" s="13">
        <v>6</v>
      </c>
      <c r="G5" s="13"/>
      <c r="H5" s="14">
        <f>Table1[[#This Row],[kol3]]+Table1[[#This Row],[kol2]]+Table1[[#This Row],[kol1]]+Table1[[#This Row],[pkt aktywnosc]]</f>
        <v>22</v>
      </c>
      <c r="I5" s="21">
        <f>Table1[[#This Row],[suma]]/90</f>
        <v>0.24444444444444444</v>
      </c>
      <c r="J5" s="13">
        <v>2</v>
      </c>
    </row>
    <row r="6" spans="1:10">
      <c r="A6" s="10">
        <v>5</v>
      </c>
      <c r="B6" s="11">
        <v>276334</v>
      </c>
      <c r="C6" s="12"/>
      <c r="D6" s="13"/>
      <c r="E6" s="13">
        <v>11.5</v>
      </c>
      <c r="F6" s="13">
        <v>14</v>
      </c>
      <c r="G6" s="13">
        <f>7+0+3+6</f>
        <v>16</v>
      </c>
      <c r="H6" s="14">
        <f>Table1[[#This Row],[kol3]]+Table1[[#This Row],[kol2]]+Table1[[#This Row],[kol1]]+Table1[[#This Row],[pkt aktywnosc]]</f>
        <v>41.5</v>
      </c>
      <c r="I6" s="21">
        <f>Table1[[#This Row],[suma]]/90</f>
        <v>0.46111111111111114</v>
      </c>
      <c r="J6" s="22">
        <v>3</v>
      </c>
    </row>
    <row r="7" spans="1:10">
      <c r="A7" s="10">
        <v>6</v>
      </c>
      <c r="B7" s="11">
        <v>276341</v>
      </c>
      <c r="C7" s="12">
        <v>12</v>
      </c>
      <c r="D7" s="13"/>
      <c r="E7" s="13">
        <v>19</v>
      </c>
      <c r="F7" s="13">
        <v>25</v>
      </c>
      <c r="G7" s="13">
        <f>10+6+9+8</f>
        <v>33</v>
      </c>
      <c r="H7" s="14">
        <f>Table1[[#This Row],[kol3]]+Table1[[#This Row],[kol2]]+Table1[[#This Row],[kol1]]+Table1[[#This Row],[pkt aktywnosc]]</f>
        <v>89</v>
      </c>
      <c r="I7" s="21">
        <f>Table1[[#This Row],[suma]]/90</f>
        <v>0.98888888888888893</v>
      </c>
      <c r="J7" s="22">
        <v>5</v>
      </c>
    </row>
    <row r="8" spans="1:10">
      <c r="A8" s="10">
        <v>7</v>
      </c>
      <c r="B8" s="11">
        <v>258599</v>
      </c>
      <c r="C8" s="12">
        <v>1</v>
      </c>
      <c r="D8" s="13"/>
      <c r="E8" s="13"/>
      <c r="F8" s="13">
        <v>4</v>
      </c>
      <c r="G8" s="13"/>
      <c r="H8" s="14">
        <f>Table1[[#This Row],[kol3]]+Table1[[#This Row],[kol2]]+Table1[[#This Row],[kol1]]+Table1[[#This Row],[pkt aktywnosc]]</f>
        <v>5</v>
      </c>
      <c r="I8" s="21">
        <f>Table1[[#This Row],[suma]]/90</f>
        <v>5.5555555555555552E-2</v>
      </c>
      <c r="J8" s="13">
        <v>2</v>
      </c>
    </row>
    <row r="9" spans="1:10">
      <c r="A9" s="10">
        <v>8</v>
      </c>
      <c r="B9" s="11">
        <v>276389</v>
      </c>
      <c r="C9" s="12">
        <v>6</v>
      </c>
      <c r="D9" s="13"/>
      <c r="E9" s="13">
        <v>13</v>
      </c>
      <c r="F9" s="13">
        <v>7</v>
      </c>
      <c r="G9" s="13">
        <f>9+10+4+7</f>
        <v>30</v>
      </c>
      <c r="H9" s="14">
        <f>Table1[[#This Row],[kol3]]+Table1[[#This Row],[kol2]]+Table1[[#This Row],[kol1]]+Table1[[#This Row],[pkt aktywnosc]]</f>
        <v>56</v>
      </c>
      <c r="I9" s="21">
        <f>Table1[[#This Row],[suma]]/90</f>
        <v>0.62222222222222223</v>
      </c>
      <c r="J9" s="22">
        <v>3.5</v>
      </c>
    </row>
    <row r="10" spans="1:10">
      <c r="A10" s="10">
        <v>10</v>
      </c>
      <c r="B10" s="11">
        <v>267277</v>
      </c>
      <c r="C10" s="12"/>
      <c r="D10" s="13"/>
      <c r="E10" s="13">
        <v>17</v>
      </c>
      <c r="F10" s="13">
        <v>12</v>
      </c>
      <c r="G10" s="13">
        <v>0</v>
      </c>
      <c r="H10" s="14">
        <f>Table1[[#This Row],[kol3]]+Table1[[#This Row],[kol2]]+Table1[[#This Row],[kol1]]+Table1[[#This Row],[pkt aktywnosc]]</f>
        <v>29</v>
      </c>
      <c r="I10" s="21">
        <f>Table1[[#This Row],[suma]]/90</f>
        <v>0.32222222222222224</v>
      </c>
      <c r="J10" s="13">
        <v>2</v>
      </c>
    </row>
    <row r="11" spans="1:10">
      <c r="A11" s="10">
        <v>11</v>
      </c>
      <c r="B11" s="11">
        <v>276436</v>
      </c>
      <c r="C11" s="12"/>
      <c r="D11" s="13"/>
      <c r="E11" s="13">
        <v>17</v>
      </c>
      <c r="F11" s="13">
        <v>7</v>
      </c>
      <c r="G11" s="13">
        <f>10+10+2+7</f>
        <v>29</v>
      </c>
      <c r="H11" s="14">
        <f>Table1[[#This Row],[kol3]]+Table1[[#This Row],[kol2]]+Table1[[#This Row],[kol1]]+Table1[[#This Row],[pkt aktywnosc]]</f>
        <v>53</v>
      </c>
      <c r="I11" s="21">
        <f>Table1[[#This Row],[suma]]/90</f>
        <v>0.58888888888888891</v>
      </c>
      <c r="J11" s="22">
        <v>3.5</v>
      </c>
    </row>
    <row r="12" spans="1:10">
      <c r="A12" s="10">
        <v>12</v>
      </c>
      <c r="B12" s="11">
        <v>276437</v>
      </c>
      <c r="C12" s="12">
        <v>2</v>
      </c>
      <c r="D12" s="13"/>
      <c r="E12" s="13">
        <v>11.5</v>
      </c>
      <c r="F12" s="13">
        <v>14</v>
      </c>
      <c r="G12" s="13">
        <f>8+10+10+8</f>
        <v>36</v>
      </c>
      <c r="H12" s="14">
        <f>Table1[[#This Row],[kol3]]+Table1[[#This Row],[kol2]]+Table1[[#This Row],[kol1]]+Table1[[#This Row],[pkt aktywnosc]]</f>
        <v>63.5</v>
      </c>
      <c r="I12" s="21">
        <f>Table1[[#This Row],[suma]]/90</f>
        <v>0.7055555555555556</v>
      </c>
      <c r="J12" s="22">
        <v>4</v>
      </c>
    </row>
    <row r="13" spans="1:10">
      <c r="A13" s="10">
        <v>13</v>
      </c>
      <c r="B13" s="11">
        <v>276473</v>
      </c>
      <c r="C13" s="12">
        <v>3</v>
      </c>
      <c r="D13" s="13"/>
      <c r="E13" s="13">
        <v>17</v>
      </c>
      <c r="F13" s="13">
        <v>11</v>
      </c>
      <c r="G13" s="13">
        <f>10+9+5+3</f>
        <v>27</v>
      </c>
      <c r="H13" s="14">
        <f>Table1[[#This Row],[kol3]]+Table1[[#This Row],[kol2]]+Table1[[#This Row],[kol1]]+Table1[[#This Row],[pkt aktywnosc]]</f>
        <v>58</v>
      </c>
      <c r="I13" s="21">
        <f>Table1[[#This Row],[suma]]/90</f>
        <v>0.64444444444444449</v>
      </c>
      <c r="J13" s="22">
        <v>4</v>
      </c>
    </row>
    <row r="14" spans="1:10">
      <c r="A14" s="10">
        <v>14</v>
      </c>
      <c r="B14" s="11">
        <v>276475</v>
      </c>
      <c r="C14" s="12">
        <v>4</v>
      </c>
      <c r="D14" s="13"/>
      <c r="E14" s="13">
        <v>20</v>
      </c>
      <c r="F14" s="13">
        <v>16</v>
      </c>
      <c r="G14" s="13">
        <f>10+10+3+3</f>
        <v>26</v>
      </c>
      <c r="H14" s="14">
        <f>Table1[[#This Row],[kol3]]+Table1[[#This Row],[kol2]]+Table1[[#This Row],[kol1]]+Table1[[#This Row],[pkt aktywnosc]]</f>
        <v>66</v>
      </c>
      <c r="I14" s="21">
        <f>Table1[[#This Row],[suma]]/90</f>
        <v>0.73333333333333328</v>
      </c>
      <c r="J14" s="22">
        <v>4</v>
      </c>
    </row>
    <row r="15" spans="1:10">
      <c r="A15" s="15">
        <v>15</v>
      </c>
      <c r="B15" s="16">
        <v>276477</v>
      </c>
      <c r="C15" s="17">
        <v>0.5</v>
      </c>
      <c r="D15" s="18"/>
      <c r="E15" s="18">
        <v>10</v>
      </c>
      <c r="F15" s="18">
        <v>14.5</v>
      </c>
      <c r="G15" s="18">
        <f>7+0+10+0</f>
        <v>17</v>
      </c>
      <c r="H15" s="19">
        <f>Table1[[#This Row],[kol3]]+Table1[[#This Row],[kol2]]+Table1[[#This Row],[kol1]]+Table1[[#This Row],[pkt aktywnosc]]</f>
        <v>42</v>
      </c>
      <c r="I15" s="21">
        <f>Table1[[#This Row],[suma]]/90</f>
        <v>0.46666666666666667</v>
      </c>
      <c r="J15" s="22">
        <v>3</v>
      </c>
    </row>
    <row r="16" spans="1:10">
      <c r="A16" s="15">
        <v>16</v>
      </c>
      <c r="B16" s="16"/>
      <c r="C16" s="17">
        <v>1.5</v>
      </c>
      <c r="D16" s="18"/>
      <c r="E16" s="18">
        <v>10</v>
      </c>
      <c r="F16" s="18">
        <v>9</v>
      </c>
      <c r="G16" s="18"/>
      <c r="H16" s="19">
        <f>Table1[[#This Row],[kol3]]+Table1[[#This Row],[kol2]]+Table1[[#This Row],[kol1]]+Table1[[#This Row],[pkt aktywnosc]]</f>
        <v>20.5</v>
      </c>
      <c r="I16" s="21">
        <f>Table1[[#This Row],[suma]]/90</f>
        <v>0.22777777777777777</v>
      </c>
      <c r="J16" s="13">
        <v>2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Marciniak</dc:creator>
  <cp:lastModifiedBy>Ewa Marciniak</cp:lastModifiedBy>
  <dcterms:created xsi:type="dcterms:W3CDTF">2015-10-31T08:44:29Z</dcterms:created>
  <dcterms:modified xsi:type="dcterms:W3CDTF">2016-01-15T20:17:13Z</dcterms:modified>
</cp:coreProperties>
</file>